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tabRatio="930" activeTab="0"/>
  </bookViews>
  <sheets>
    <sheet name="3 кв.23" sheetId="1" r:id="rId1"/>
  </sheets>
  <definedNames>
    <definedName name="_xlnm.Print_Area" localSheetId="0">'3 кв.23'!$A$1:$E$30</definedName>
  </definedNames>
  <calcPr fullCalcOnLoad="1"/>
</workbook>
</file>

<file path=xl/comments1.xml><?xml version="1.0" encoding="utf-8"?>
<comments xmlns="http://schemas.openxmlformats.org/spreadsheetml/2006/main">
  <authors>
    <author>Кравцова Елена Ивановна</author>
  </authors>
  <commentList>
    <comment ref="C6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-5 Престиж врем.;-40 Стр. площ. 2 дома Гаг.;</t>
        </r>
      </text>
    </comment>
    <comment ref="C8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-14 Матюшонок</t>
        </r>
      </text>
    </comment>
    <comment ref="C1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ушла стр. площ. ГМО =10, пришло Кафе ГМО=60;</t>
        </r>
      </text>
    </comment>
    <comment ref="D1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ТБ-2</t>
        </r>
      </text>
    </comment>
    <comment ref="C12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Вымпелком +5 БС, ушли РООИ Надежда 8 кВт;+10 увел. Скаржинская Сев. 8;</t>
        </r>
      </text>
    </comment>
    <comment ref="C14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Паюта =60кВт</t>
        </r>
      </text>
    </comment>
    <comment ref="C16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времянка ямалавтодор +40 ушли;</t>
        </r>
      </text>
    </comment>
    <comment ref="C18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-30 Лесоцех</t>
        </r>
      </text>
    </comment>
    <comment ref="C19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Ромащенко И.Н. +10 кВт</t>
        </r>
      </text>
    </comment>
    <comment ref="C23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6,6 кВт Сквер Северный</t>
        </r>
      </text>
    </comment>
    <comment ref="C25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Шкляр+30, Соловей +5, Зольников +15, +15 Губин, +10 Мазуренко; Ганжа+15;Шубадер+5; Макаров и Самаров +2х15 увл.15+15 Чебан Евстафьев, 10 Будько</t>
        </r>
      </text>
    </comment>
    <comment ref="D25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15-Ганжа, 5 кВт Шубадер -Выполнено</t>
        </r>
      </text>
    </comment>
  </commentList>
</comments>
</file>

<file path=xl/sharedStrings.xml><?xml version="1.0" encoding="utf-8"?>
<sst xmlns="http://schemas.openxmlformats.org/spreadsheetml/2006/main" count="31" uniqueCount="31">
  <si>
    <t>№ п/п</t>
  </si>
  <si>
    <t>Наименование трансформаторной подстанции.     Полная мощность, кВА</t>
  </si>
  <si>
    <t>Объем свободной для технологического присоединения потребителей трансформаторной мощности, кВт</t>
  </si>
  <si>
    <r>
      <t xml:space="preserve">объем свободной для технологического присоединения потребителей трансформаторной мощности (по </t>
    </r>
    <r>
      <rPr>
        <sz val="10"/>
        <rFont val="Arial"/>
        <family val="2"/>
      </rPr>
      <t>lll кат надежности), кВт</t>
    </r>
  </si>
  <si>
    <t>Мощность, зарезервированная на технические присоединения, которые еще не выполнены, кВт</t>
  </si>
  <si>
    <t>ИТОГО:</t>
  </si>
  <si>
    <t>ЗТП-10, 2х250</t>
  </si>
  <si>
    <t>ЗТП-19, 1х250</t>
  </si>
  <si>
    <t>ЗТП-20, 2х630</t>
  </si>
  <si>
    <t>ЗТП-21, 2х400</t>
  </si>
  <si>
    <t>ЗТП-25, 1х100</t>
  </si>
  <si>
    <t>ЗТП-27, 2х250</t>
  </si>
  <si>
    <t>ЗТП-28, 2х400</t>
  </si>
  <si>
    <t>КТП-33, 1х400</t>
  </si>
  <si>
    <t>КТП-35, 1х250</t>
  </si>
  <si>
    <t>ЗТП-36, 1х400</t>
  </si>
  <si>
    <t>ЗТП-49, 2х400</t>
  </si>
  <si>
    <t>КТП-57, 1х250</t>
  </si>
  <si>
    <t>КТП-60, 1х160</t>
  </si>
  <si>
    <t>ТП-8, 1х250</t>
  </si>
  <si>
    <t>ТП-31, 1х250</t>
  </si>
  <si>
    <t>ТП-37, 1х250</t>
  </si>
  <si>
    <t>ЗТП-39, 2х400</t>
  </si>
  <si>
    <t>ТП-48, 2х400</t>
  </si>
  <si>
    <t>ТП-33н, 2х630</t>
  </si>
  <si>
    <t>ТП-58, 1х250</t>
  </si>
  <si>
    <t>Главный энергетик</t>
  </si>
  <si>
    <t>А.В. Губин</t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</si>
  <si>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                                      по АО "Харп-Энерго-Газ"   за </t>
    </r>
    <r>
      <rPr>
        <sz val="9"/>
        <rFont val="Arial Cyr"/>
        <family val="0"/>
      </rPr>
      <t xml:space="preserve">I I I </t>
    </r>
    <r>
      <rPr>
        <sz val="10"/>
        <rFont val="Arial Cyr"/>
        <family val="0"/>
      </rPr>
      <t xml:space="preserve">квартал 2023 года.        </t>
    </r>
  </si>
  <si>
    <t>ЗТП-22Н, 2х630</t>
  </si>
  <si>
    <t>ЗТП-26, 2х630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</si>
</sst>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44">
    <font>
      <sz val="10"/>
      <name val="Arial Cyr"/>
      <family val="0"/>
    </font>
    <font>
      <i/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Border="1" applyAlignment="1">
      <alignment horizontal="right"/>
    </xf>
    <xf numFmtId="0" fontId="0" fillId="0" borderId="10" xfId="0" applyFill="1" applyBorder="1" applyAlignment="1">
      <alignment/>
    </xf>
    <xf numFmtId="172" fontId="0" fillId="0" borderId="0" xfId="0" applyNumberFormat="1" applyAlignment="1">
      <alignment/>
    </xf>
    <xf numFmtId="0" fontId="0" fillId="0" borderId="10" xfId="0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3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172" fontId="0" fillId="0" borderId="0" xfId="0" applyNumberFormat="1" applyFill="1" applyAlignment="1">
      <alignment/>
    </xf>
    <xf numFmtId="0" fontId="42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/>
    </xf>
    <xf numFmtId="0" fontId="0" fillId="0" borderId="11" xfId="0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30"/>
  <sheetViews>
    <sheetView tabSelected="1" view="pageBreakPreview" zoomScaleSheetLayoutView="100" zoomScalePageLayoutView="0" workbookViewId="0" topLeftCell="A1">
      <selection activeCell="I21" sqref="I21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19" t="s">
        <v>28</v>
      </c>
      <c r="B1" s="19"/>
      <c r="C1" s="19"/>
      <c r="D1" s="19"/>
      <c r="E1" s="19"/>
    </row>
    <row r="2" spans="1:5" ht="77.25" customHeight="1">
      <c r="A2" s="12" t="s">
        <v>0</v>
      </c>
      <c r="B2" s="13" t="s">
        <v>1</v>
      </c>
      <c r="C2" s="13" t="s">
        <v>2</v>
      </c>
      <c r="D2" s="13" t="s">
        <v>4</v>
      </c>
      <c r="E2" s="13" t="s">
        <v>3</v>
      </c>
    </row>
    <row r="3" spans="1:5" ht="20.25" customHeight="1">
      <c r="A3" s="14">
        <v>1</v>
      </c>
      <c r="B3" s="14">
        <v>2</v>
      </c>
      <c r="C3" s="14">
        <v>3</v>
      </c>
      <c r="D3" s="14">
        <v>4</v>
      </c>
      <c r="E3" s="14">
        <v>5</v>
      </c>
    </row>
    <row r="4" spans="1:5" ht="12.75">
      <c r="A4" s="4">
        <v>1</v>
      </c>
      <c r="B4" s="2" t="s">
        <v>6</v>
      </c>
      <c r="C4" s="4">
        <v>25.61</v>
      </c>
      <c r="D4" s="4">
        <v>0</v>
      </c>
      <c r="E4" s="4">
        <f aca="true" t="shared" si="0" ref="E4:E24">C4-D4</f>
        <v>25.61</v>
      </c>
    </row>
    <row r="5" spans="1:5" ht="12.75">
      <c r="A5" s="4">
        <v>2</v>
      </c>
      <c r="B5" s="2" t="s">
        <v>7</v>
      </c>
      <c r="C5" s="4">
        <v>65</v>
      </c>
      <c r="D5" s="6">
        <v>0</v>
      </c>
      <c r="E5" s="4">
        <f t="shared" si="0"/>
        <v>65</v>
      </c>
    </row>
    <row r="6" spans="1:5" ht="12.75">
      <c r="A6" s="4">
        <v>3</v>
      </c>
      <c r="B6" s="2" t="s">
        <v>8</v>
      </c>
      <c r="C6" s="7">
        <f>77.493+30</f>
        <v>107.493</v>
      </c>
      <c r="D6" s="6">
        <v>0</v>
      </c>
      <c r="E6" s="4">
        <f t="shared" si="0"/>
        <v>107.493</v>
      </c>
    </row>
    <row r="7" spans="1:5" ht="12.75">
      <c r="A7" s="4">
        <v>4</v>
      </c>
      <c r="B7" s="2" t="s">
        <v>9</v>
      </c>
      <c r="C7" s="4">
        <f>69.5+6</f>
        <v>75.5</v>
      </c>
      <c r="D7" s="4">
        <v>0</v>
      </c>
      <c r="E7" s="4">
        <f t="shared" si="0"/>
        <v>75.5</v>
      </c>
    </row>
    <row r="8" spans="1:5" ht="12.75">
      <c r="A8" s="4">
        <v>5</v>
      </c>
      <c r="B8" s="2" t="s">
        <v>29</v>
      </c>
      <c r="C8" s="4">
        <f>1260-496-5+240-10-150-14</f>
        <v>825</v>
      </c>
      <c r="D8" s="6">
        <v>0</v>
      </c>
      <c r="E8" s="4">
        <f t="shared" si="0"/>
        <v>825</v>
      </c>
    </row>
    <row r="9" spans="1:5" ht="12.75">
      <c r="A9" s="4">
        <v>6</v>
      </c>
      <c r="B9" s="2" t="s">
        <v>10</v>
      </c>
      <c r="C9" s="4">
        <v>77.9</v>
      </c>
      <c r="D9" s="4">
        <v>0</v>
      </c>
      <c r="E9" s="4">
        <f t="shared" si="0"/>
        <v>77.9</v>
      </c>
    </row>
    <row r="10" spans="1:5" ht="12.75">
      <c r="A10" s="4">
        <v>7</v>
      </c>
      <c r="B10" s="2" t="s">
        <v>30</v>
      </c>
      <c r="C10" s="4">
        <f>1260-(164-10+60)</f>
        <v>1046</v>
      </c>
      <c r="D10" s="5">
        <v>315</v>
      </c>
      <c r="E10" s="4">
        <f t="shared" si="0"/>
        <v>731</v>
      </c>
    </row>
    <row r="11" spans="1:5" ht="12.75">
      <c r="A11" s="4">
        <v>8</v>
      </c>
      <c r="B11" s="2" t="s">
        <v>11</v>
      </c>
      <c r="C11" s="4">
        <v>280</v>
      </c>
      <c r="D11" s="4">
        <v>0</v>
      </c>
      <c r="E11" s="4">
        <f t="shared" si="0"/>
        <v>280</v>
      </c>
    </row>
    <row r="12" spans="1:5" ht="12.75">
      <c r="A12" s="4">
        <v>9</v>
      </c>
      <c r="B12" s="2" t="s">
        <v>12</v>
      </c>
      <c r="C12" s="4">
        <f>376+5.06+0.025-15-5+8+10</f>
        <v>379.085</v>
      </c>
      <c r="D12" s="4">
        <v>0</v>
      </c>
      <c r="E12" s="4">
        <f t="shared" si="0"/>
        <v>379.085</v>
      </c>
    </row>
    <row r="13" spans="1:5" ht="12.75">
      <c r="A13" s="4">
        <v>10</v>
      </c>
      <c r="B13" s="2" t="s">
        <v>13</v>
      </c>
      <c r="C13" s="4">
        <v>60</v>
      </c>
      <c r="D13" s="4">
        <v>0</v>
      </c>
      <c r="E13" s="4">
        <f t="shared" si="0"/>
        <v>60</v>
      </c>
    </row>
    <row r="14" spans="1:5" ht="12.75">
      <c r="A14" s="4">
        <v>11</v>
      </c>
      <c r="B14" s="2" t="s">
        <v>14</v>
      </c>
      <c r="C14" s="4">
        <f>186.5-29-60</f>
        <v>97.5</v>
      </c>
      <c r="D14" s="4">
        <v>0</v>
      </c>
      <c r="E14" s="4">
        <f t="shared" si="0"/>
        <v>97.5</v>
      </c>
    </row>
    <row r="15" spans="1:5" ht="12.75">
      <c r="A15" s="4">
        <v>12</v>
      </c>
      <c r="B15" s="2" t="s">
        <v>15</v>
      </c>
      <c r="C15" s="4">
        <f>360.5-20+3-15</f>
        <v>328.5</v>
      </c>
      <c r="D15" s="4">
        <v>0</v>
      </c>
      <c r="E15" s="4">
        <f t="shared" si="0"/>
        <v>328.5</v>
      </c>
    </row>
    <row r="16" spans="1:5" ht="12.75">
      <c r="A16" s="4">
        <v>13</v>
      </c>
      <c r="B16" s="2" t="s">
        <v>22</v>
      </c>
      <c r="C16" s="4">
        <f>406.97-15-15+15-3+116.8+40</f>
        <v>545.77</v>
      </c>
      <c r="D16" s="4">
        <v>0</v>
      </c>
      <c r="E16" s="4">
        <f t="shared" si="0"/>
        <v>545.77</v>
      </c>
    </row>
    <row r="17" spans="1:5" ht="12.75">
      <c r="A17" s="4">
        <v>14</v>
      </c>
      <c r="B17" s="2" t="s">
        <v>16</v>
      </c>
      <c r="C17" s="4">
        <v>216.54</v>
      </c>
      <c r="D17" s="4">
        <v>0</v>
      </c>
      <c r="E17" s="4">
        <f t="shared" si="0"/>
        <v>216.54</v>
      </c>
    </row>
    <row r="18" spans="1:5" ht="12.75">
      <c r="A18" s="4">
        <v>15</v>
      </c>
      <c r="B18" s="2" t="s">
        <v>17</v>
      </c>
      <c r="C18" s="4">
        <f>120-30</f>
        <v>90</v>
      </c>
      <c r="D18" s="4">
        <v>0</v>
      </c>
      <c r="E18" s="4">
        <f t="shared" si="0"/>
        <v>90</v>
      </c>
    </row>
    <row r="19" spans="1:5" ht="12.75">
      <c r="A19" s="4">
        <v>16</v>
      </c>
      <c r="B19" s="2" t="s">
        <v>18</v>
      </c>
      <c r="C19" s="4">
        <f>104-10</f>
        <v>94</v>
      </c>
      <c r="D19" s="17">
        <v>0</v>
      </c>
      <c r="E19" s="4">
        <f t="shared" si="0"/>
        <v>94</v>
      </c>
    </row>
    <row r="20" spans="1:5" ht="12.75">
      <c r="A20" s="4">
        <v>17</v>
      </c>
      <c r="B20" s="18" t="s">
        <v>25</v>
      </c>
      <c r="C20" s="17">
        <f>182-6-3-5-7-6-6-6-15-15-15-3-10</f>
        <v>85</v>
      </c>
      <c r="D20" s="17">
        <v>0</v>
      </c>
      <c r="E20" s="4">
        <f>C20</f>
        <v>85</v>
      </c>
    </row>
    <row r="21" spans="1:5" ht="12.75">
      <c r="A21" s="4">
        <v>18</v>
      </c>
      <c r="B21" s="2" t="s">
        <v>19</v>
      </c>
      <c r="C21" s="4">
        <f>190+20.5</f>
        <v>210.5</v>
      </c>
      <c r="D21" s="4">
        <v>0</v>
      </c>
      <c r="E21" s="4">
        <f t="shared" si="0"/>
        <v>210.5</v>
      </c>
    </row>
    <row r="22" spans="1:5" ht="12.75">
      <c r="A22" s="4">
        <v>19</v>
      </c>
      <c r="B22" s="2" t="s">
        <v>20</v>
      </c>
      <c r="C22" s="4">
        <f>250*0.9</f>
        <v>225</v>
      </c>
      <c r="D22" s="4">
        <v>0</v>
      </c>
      <c r="E22" s="4">
        <f t="shared" si="0"/>
        <v>225</v>
      </c>
    </row>
    <row r="23" spans="1:5" ht="12.75">
      <c r="A23" s="4">
        <v>20</v>
      </c>
      <c r="B23" s="2" t="s">
        <v>21</v>
      </c>
      <c r="C23" s="4">
        <f>192.5-7-6.6</f>
        <v>178.9</v>
      </c>
      <c r="D23" s="6">
        <v>0</v>
      </c>
      <c r="E23" s="4">
        <f t="shared" si="0"/>
        <v>178.9</v>
      </c>
    </row>
    <row r="24" spans="1:5" ht="12.75">
      <c r="A24" s="4">
        <v>21</v>
      </c>
      <c r="B24" s="2" t="s">
        <v>24</v>
      </c>
      <c r="C24" s="4">
        <f>460.51+45</f>
        <v>505.51</v>
      </c>
      <c r="D24" s="4">
        <v>0</v>
      </c>
      <c r="E24" s="4">
        <f t="shared" si="0"/>
        <v>505.51</v>
      </c>
    </row>
    <row r="25" spans="1:5" ht="12.75">
      <c r="A25" s="4">
        <v>22</v>
      </c>
      <c r="B25" s="2" t="s">
        <v>23</v>
      </c>
      <c r="C25" s="4">
        <f>659-10-60-5-5-30-5-15-15-10-5-15-(2*15)-15-15-10</f>
        <v>414</v>
      </c>
      <c r="D25" s="6">
        <v>0</v>
      </c>
      <c r="E25" s="4">
        <f>454-15-15-10</f>
        <v>414</v>
      </c>
    </row>
    <row r="26" spans="1:5" ht="18.75" customHeight="1">
      <c r="A26" s="10"/>
      <c r="B26" s="15" t="s">
        <v>5</v>
      </c>
      <c r="C26" s="8">
        <f>SUM(C4:C25)</f>
        <v>5932.808</v>
      </c>
      <c r="D26" s="8">
        <f>SUM(D4:D25)</f>
        <v>315</v>
      </c>
      <c r="E26" s="8">
        <f>SUM(E4:E25)</f>
        <v>5617.808</v>
      </c>
    </row>
    <row r="27" spans="1:7" ht="12.75">
      <c r="A27" s="10"/>
      <c r="B27" s="10"/>
      <c r="C27" s="9"/>
      <c r="D27" s="10"/>
      <c r="E27" s="10"/>
      <c r="G27" s="3"/>
    </row>
    <row r="28" spans="1:7" ht="49.5" customHeight="1">
      <c r="A28" s="10"/>
      <c r="B28" s="10" t="s">
        <v>26</v>
      </c>
      <c r="C28" s="10"/>
      <c r="D28" s="1" t="s">
        <v>27</v>
      </c>
      <c r="E28" s="16"/>
      <c r="G28" s="3"/>
    </row>
    <row r="30" spans="3:8" ht="12.75">
      <c r="C30" s="3"/>
      <c r="E30" s="11"/>
      <c r="H30" s="3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"Харп-Энерго-Газ"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Кравцова Елена Ивановна</cp:lastModifiedBy>
  <cp:lastPrinted>2023-10-03T06:59:03Z</cp:lastPrinted>
  <dcterms:created xsi:type="dcterms:W3CDTF">2013-11-22T05:41:30Z</dcterms:created>
  <dcterms:modified xsi:type="dcterms:W3CDTF">2023-10-03T07:08:15Z</dcterms:modified>
  <cp:category/>
  <cp:version/>
  <cp:contentType/>
  <cp:contentStatus/>
</cp:coreProperties>
</file>